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activeTab="0"/>
  </bookViews>
  <sheets>
    <sheet name="AGOSTO 2006" sheetId="1" r:id="rId1"/>
  </sheets>
  <definedNames>
    <definedName name="_xlnm.Print_Area" localSheetId="0">'AGOSTO 2006'!$A$1:$J$71</definedName>
  </definedNames>
  <calcPr fullCalcOnLoad="1"/>
</workbook>
</file>

<file path=xl/sharedStrings.xml><?xml version="1.0" encoding="utf-8"?>
<sst xmlns="http://schemas.openxmlformats.org/spreadsheetml/2006/main" count="90" uniqueCount="57">
  <si>
    <t>DATA</t>
  </si>
  <si>
    <t>HISTORICO</t>
  </si>
  <si>
    <t>VALOR</t>
  </si>
  <si>
    <t>DESPESAS DIVERSAS</t>
  </si>
  <si>
    <t>ALIMENTAÇÃO</t>
  </si>
  <si>
    <t>TARIFA DE MANUTENÇÃO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</si>
  <si>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</si>
  <si>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</si>
  <si>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</si>
  <si>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</si>
  <si>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</si>
  <si>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</si>
  <si>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</si>
  <si>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</si>
  <si>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RAZÃO ANALITICO DE AGOSTO DE 2006</t>
  </si>
  <si>
    <t>CH 608</t>
  </si>
  <si>
    <t>CH 605</t>
  </si>
  <si>
    <t>CH 604</t>
  </si>
  <si>
    <t>TARIFA BANCÁRIA</t>
  </si>
  <si>
    <t>CH 609</t>
  </si>
  <si>
    <t>CH 610</t>
  </si>
  <si>
    <t>CH 612</t>
  </si>
  <si>
    <t>CH 611</t>
  </si>
  <si>
    <t>CH 613</t>
  </si>
  <si>
    <t>CH 614</t>
  </si>
  <si>
    <t>CH 615</t>
  </si>
  <si>
    <t>CH 616</t>
  </si>
  <si>
    <t>MATERIAL DE ESCRITORIO</t>
  </si>
  <si>
    <t>TAXI</t>
  </si>
  <si>
    <t>COMPLEMENTO PELO CAIXA</t>
  </si>
  <si>
    <t>MATERIAL DE CONSUMO</t>
  </si>
  <si>
    <t>XEROX</t>
  </si>
  <si>
    <t>LIMPEZA NA SEDE DA ADUNEB</t>
  </si>
  <si>
    <t xml:space="preserve"> TRANSPORTE COLETIVO</t>
  </si>
  <si>
    <t>PASSAGENS</t>
  </si>
  <si>
    <t>AGUA MINERAL</t>
  </si>
  <si>
    <t>MATERIAL DE CONSUMO / DIVERSOS</t>
  </si>
  <si>
    <t>SOBRA TRANSPORTADA PARA O CAIXA</t>
  </si>
  <si>
    <t>DOC</t>
  </si>
  <si>
    <t>FGTS 40% RESCISÃO FUNCIONÁRIO</t>
  </si>
  <si>
    <t>PGTO. ASSESSORIA CONTÁBIL</t>
  </si>
  <si>
    <t>PGTO. ASSESSORIA JURÍDICA</t>
  </si>
  <si>
    <t>DEPOSITO FUNDO DE MOBILIZAÇÃO</t>
  </si>
  <si>
    <t>ASSINATURA JORNAL A TARDE</t>
  </si>
  <si>
    <t>REPASSE PARA ANDES - SINDICATO NACIONAL</t>
  </si>
  <si>
    <t>TICKET / ASSISTÊNCIA MÉDICA FUNCIONÁRIO</t>
  </si>
  <si>
    <t>CONTA DE MANUTENÇÃO</t>
  </si>
  <si>
    <t>DEPÓSITO FUNDO DE MOBILIZAÇÃO</t>
  </si>
  <si>
    <t>REPASSE PARA  O ANDES - SINDICATO NACIONAL</t>
  </si>
  <si>
    <t>PAGAMENTO DE CONTA TELEFÔNICA</t>
  </si>
  <si>
    <t>(DIREÇÃO)</t>
  </si>
  <si>
    <t>EXAME DEMISIONAL (RESCISÃO DE CONTRATO EMPREGATÍCIO)</t>
  </si>
  <si>
    <t>LIMPEZA CASA DO DOCENTE E MATERIAL DE LIMPEZA</t>
  </si>
  <si>
    <t>TRANSPORTE COLETIVO (ATIVIDADES EXTERNAS)</t>
  </si>
  <si>
    <t>MATERIAL DESCÁRTAVEL / ESCRITÓRIO</t>
  </si>
  <si>
    <t xml:space="preserve"> A TARDE ON LINE</t>
  </si>
  <si>
    <t>PAGAMENTO DE SALÁRIO/ENCARGOS/AUXÍLIO TRANSPORTE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</si>
</sst>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18" applyFont="1" applyBorder="1" applyAlignment="1">
      <alignment/>
    </xf>
    <xf numFmtId="43" fontId="1" fillId="0" borderId="1" xfId="18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18" applyFont="1" applyBorder="1" applyAlignment="1">
      <alignment horizontal="left"/>
    </xf>
    <xf numFmtId="43" fontId="0" fillId="0" borderId="1" xfId="18" applyFont="1" applyBorder="1" applyAlignment="1">
      <alignment/>
    </xf>
    <xf numFmtId="0" fontId="0" fillId="0" borderId="0" xfId="0" applyFont="1" applyAlignment="1">
      <alignment/>
    </xf>
    <xf numFmtId="14" fontId="0" fillId="0" borderId="5" xfId="0" applyNumberFormat="1" applyFont="1" applyBorder="1" applyAlignment="1">
      <alignment horizontal="left"/>
    </xf>
    <xf numFmtId="43" fontId="0" fillId="0" borderId="1" xfId="18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0" fillId="0" borderId="0" xfId="18" applyFont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8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3" fontId="0" fillId="0" borderId="1" xfId="18" applyFont="1" applyFill="1" applyBorder="1" applyAlignment="1">
      <alignment/>
    </xf>
    <xf numFmtId="43" fontId="0" fillId="0" borderId="1" xfId="18" applyFont="1" applyFill="1" applyBorder="1" applyAlignment="1">
      <alignment horizontal="left"/>
    </xf>
    <xf numFmtId="43" fontId="0" fillId="0" borderId="0" xfId="18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0" fillId="0" borderId="0" xfId="18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3" fontId="3" fillId="0" borderId="7" xfId="18" applyFont="1" applyFill="1" applyBorder="1" applyAlignment="1">
      <alignment/>
    </xf>
    <xf numFmtId="43" fontId="5" fillId="0" borderId="8" xfId="18" applyFont="1" applyFill="1" applyBorder="1" applyAlignment="1">
      <alignment/>
    </xf>
    <xf numFmtId="43" fontId="1" fillId="0" borderId="0" xfId="18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0" fontId="5" fillId="0" borderId="13" xfId="0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5" fillId="0" borderId="8" xfId="0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3" fillId="0" borderId="14" xfId="18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3" fontId="4" fillId="0" borderId="1" xfId="18" applyFont="1" applyBorder="1" applyAlignment="1">
      <alignment/>
    </xf>
    <xf numFmtId="43" fontId="2" fillId="0" borderId="0" xfId="18" applyFont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3"/>
  <sheetViews>
    <sheetView tabSelected="1" zoomScale="85" zoomScaleNormal="85" workbookViewId="0" topLeftCell="A1">
      <selection activeCell="F11" sqref="F11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28125" style="0" bestFit="1" customWidth="1"/>
    <col min="10" max="10" width="12.8515625" style="1" customWidth="1"/>
  </cols>
  <sheetData>
    <row r="1" ht="4.5" customHeight="1"/>
    <row r="2" spans="3:9" ht="12.75">
      <c r="C2" s="91" t="s">
        <v>14</v>
      </c>
      <c r="D2" s="91"/>
      <c r="E2" s="91"/>
      <c r="F2" s="91"/>
      <c r="G2" s="91"/>
      <c r="H2" s="91"/>
      <c r="I2" s="91"/>
    </row>
    <row r="3" spans="1:256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ht="12.75">
      <c r="A4" s="74" t="s">
        <v>46</v>
      </c>
    </row>
    <row r="5" spans="1:21" ht="12.75">
      <c r="A5" s="2" t="s">
        <v>0</v>
      </c>
      <c r="B5" s="2"/>
      <c r="C5" s="3" t="s">
        <v>1</v>
      </c>
      <c r="D5" s="4"/>
      <c r="E5" s="4"/>
      <c r="F5" s="4"/>
      <c r="G5" s="4"/>
      <c r="H5" s="5"/>
      <c r="I5" s="2"/>
      <c r="J5" s="6" t="s">
        <v>2</v>
      </c>
      <c r="L5" s="7"/>
      <c r="M5" s="7"/>
      <c r="N5" s="8"/>
      <c r="O5" s="8"/>
      <c r="P5" s="8"/>
      <c r="Q5" s="8"/>
      <c r="R5" s="8"/>
      <c r="S5" s="8"/>
      <c r="T5" s="9"/>
      <c r="U5" s="7"/>
    </row>
    <row r="6" spans="1:21" s="1" customFormat="1" ht="12.75">
      <c r="A6" s="10">
        <v>38930</v>
      </c>
      <c r="B6" s="11" t="s">
        <v>15</v>
      </c>
      <c r="C6" s="78" t="s">
        <v>39</v>
      </c>
      <c r="D6" s="79"/>
      <c r="E6" s="79"/>
      <c r="F6" s="79"/>
      <c r="G6" s="79"/>
      <c r="H6" s="80"/>
      <c r="I6" s="12"/>
      <c r="J6" s="13">
        <v>817.86</v>
      </c>
      <c r="K6" s="1" t="s">
        <v>38</v>
      </c>
      <c r="L6" s="14"/>
      <c r="M6" s="15"/>
      <c r="N6" s="15"/>
      <c r="O6" s="15"/>
      <c r="P6" s="15"/>
      <c r="Q6" s="15"/>
      <c r="R6" s="15"/>
      <c r="S6" s="15"/>
      <c r="T6" s="15"/>
      <c r="U6" s="16"/>
    </row>
    <row r="7" spans="1:21" s="1" customFormat="1" ht="12.75">
      <c r="A7" s="10">
        <v>38932</v>
      </c>
      <c r="B7" s="11" t="s">
        <v>16</v>
      </c>
      <c r="C7" s="78" t="s">
        <v>40</v>
      </c>
      <c r="D7" s="79"/>
      <c r="E7" s="79"/>
      <c r="F7" s="79"/>
      <c r="G7" s="79"/>
      <c r="H7" s="80"/>
      <c r="I7" s="12"/>
      <c r="J7" s="13">
        <v>525</v>
      </c>
      <c r="K7" s="1" t="s">
        <v>38</v>
      </c>
      <c r="L7" s="14"/>
      <c r="M7" s="15"/>
      <c r="N7" s="15"/>
      <c r="O7" s="15"/>
      <c r="P7" s="15"/>
      <c r="Q7" s="15"/>
      <c r="R7" s="15"/>
      <c r="S7" s="15"/>
      <c r="T7" s="16"/>
      <c r="U7" s="16"/>
    </row>
    <row r="8" spans="1:21" s="1" customFormat="1" ht="12.75">
      <c r="A8" s="10">
        <v>38933</v>
      </c>
      <c r="B8" s="11" t="s">
        <v>17</v>
      </c>
      <c r="C8" s="78" t="s">
        <v>41</v>
      </c>
      <c r="D8" s="79"/>
      <c r="E8" s="79"/>
      <c r="F8" s="79"/>
      <c r="G8" s="79"/>
      <c r="H8" s="80"/>
      <c r="I8" s="12"/>
      <c r="J8" s="13">
        <v>1440</v>
      </c>
      <c r="K8" s="1" t="s">
        <v>38</v>
      </c>
      <c r="L8" s="14"/>
      <c r="M8" s="15"/>
      <c r="N8" s="15"/>
      <c r="O8" s="15"/>
      <c r="P8" s="15"/>
      <c r="Q8" s="15"/>
      <c r="R8" s="15"/>
      <c r="S8" s="15"/>
      <c r="T8" s="16"/>
      <c r="U8" s="16"/>
    </row>
    <row r="9" spans="1:21" s="18" customFormat="1" ht="12.75">
      <c r="A9" s="19">
        <v>38936</v>
      </c>
      <c r="B9" s="69"/>
      <c r="C9" s="88" t="s">
        <v>18</v>
      </c>
      <c r="D9" s="89"/>
      <c r="E9" s="89"/>
      <c r="F9" s="89"/>
      <c r="G9" s="89"/>
      <c r="H9" s="90"/>
      <c r="I9" s="17"/>
      <c r="J9" s="20">
        <v>4.15</v>
      </c>
      <c r="L9" s="21"/>
      <c r="M9" s="22"/>
      <c r="N9" s="22"/>
      <c r="O9" s="22"/>
      <c r="P9" s="22"/>
      <c r="Q9" s="22"/>
      <c r="R9" s="22"/>
      <c r="S9" s="22"/>
      <c r="T9" s="23"/>
      <c r="U9" s="23"/>
    </row>
    <row r="10" spans="1:21" s="18" customFormat="1" ht="12.75">
      <c r="A10" s="10">
        <v>38937</v>
      </c>
      <c r="B10" s="11" t="s">
        <v>19</v>
      </c>
      <c r="C10" s="78" t="s">
        <v>3</v>
      </c>
      <c r="D10" s="79"/>
      <c r="E10" s="79"/>
      <c r="F10" s="79"/>
      <c r="G10" s="79"/>
      <c r="H10" s="80"/>
      <c r="I10" s="12"/>
      <c r="J10" s="13">
        <f>I11+I12+I13+I14</f>
        <v>599.9999999999999</v>
      </c>
      <c r="L10" s="21"/>
      <c r="M10" s="22"/>
      <c r="N10" s="22"/>
      <c r="O10" s="22"/>
      <c r="P10" s="22"/>
      <c r="Q10" s="22"/>
      <c r="R10" s="22"/>
      <c r="S10" s="22"/>
      <c r="T10" s="23"/>
      <c r="U10" s="23"/>
    </row>
    <row r="11" spans="1:21" s="18" customFormat="1" ht="12.75">
      <c r="A11" s="10"/>
      <c r="B11" s="11"/>
      <c r="C11" s="70" t="s">
        <v>27</v>
      </c>
      <c r="D11" s="71"/>
      <c r="E11" s="71"/>
      <c r="F11" s="71"/>
      <c r="G11" s="71"/>
      <c r="H11" s="72"/>
      <c r="I11" s="73">
        <f>161.05+340.21</f>
        <v>501.26</v>
      </c>
      <c r="J11" s="13"/>
      <c r="L11" s="21"/>
      <c r="M11" s="22"/>
      <c r="N11" s="22"/>
      <c r="O11" s="22"/>
      <c r="P11" s="22"/>
      <c r="Q11" s="22"/>
      <c r="R11" s="22"/>
      <c r="S11" s="22"/>
      <c r="T11" s="23"/>
      <c r="U11" s="23"/>
    </row>
    <row r="12" spans="1:21" s="18" customFormat="1" ht="12.75">
      <c r="A12" s="10"/>
      <c r="B12" s="11"/>
      <c r="C12" s="70" t="s">
        <v>4</v>
      </c>
      <c r="D12" s="71"/>
      <c r="E12" s="71"/>
      <c r="F12" s="71"/>
      <c r="G12" s="71"/>
      <c r="H12" s="72"/>
      <c r="I12" s="73">
        <f>5.12+9.85+15.15+9+3.5+3.4</f>
        <v>46.019999999999996</v>
      </c>
      <c r="J12" s="13"/>
      <c r="L12" s="21"/>
      <c r="M12" s="22"/>
      <c r="N12" s="22"/>
      <c r="O12" s="22"/>
      <c r="P12" s="22"/>
      <c r="Q12" s="22"/>
      <c r="R12" s="22"/>
      <c r="S12" s="22"/>
      <c r="T12" s="23"/>
      <c r="U12" s="23"/>
    </row>
    <row r="13" spans="1:21" s="18" customFormat="1" ht="12.75">
      <c r="A13" s="10"/>
      <c r="B13" s="11"/>
      <c r="C13" s="70" t="s">
        <v>28</v>
      </c>
      <c r="D13" s="71"/>
      <c r="E13" s="71"/>
      <c r="F13" s="71"/>
      <c r="G13" s="71"/>
      <c r="H13" s="72"/>
      <c r="I13" s="73">
        <f>13.8+17+15+8</f>
        <v>53.8</v>
      </c>
      <c r="J13" s="13"/>
      <c r="L13" s="21"/>
      <c r="M13" s="22"/>
      <c r="N13" s="22"/>
      <c r="O13" s="22"/>
      <c r="P13" s="22"/>
      <c r="Q13" s="22"/>
      <c r="R13" s="22"/>
      <c r="S13" s="22"/>
      <c r="T13" s="23"/>
      <c r="U13" s="23"/>
    </row>
    <row r="14" spans="1:21" s="18" customFormat="1" ht="12.75">
      <c r="A14" s="10"/>
      <c r="B14" s="11"/>
      <c r="C14" s="70" t="s">
        <v>29</v>
      </c>
      <c r="D14" s="71"/>
      <c r="E14" s="71"/>
      <c r="F14" s="71"/>
      <c r="G14" s="71"/>
      <c r="H14" s="72"/>
      <c r="I14" s="73">
        <v>-1.08</v>
      </c>
      <c r="J14" s="13"/>
      <c r="L14" s="21"/>
      <c r="M14" s="22"/>
      <c r="N14" s="22"/>
      <c r="O14" s="22"/>
      <c r="P14" s="22"/>
      <c r="Q14" s="22"/>
      <c r="R14" s="22"/>
      <c r="S14" s="22"/>
      <c r="T14" s="23"/>
      <c r="U14" s="23"/>
    </row>
    <row r="15" spans="1:21" s="1" customFormat="1" ht="12.75">
      <c r="A15" s="10">
        <v>38937</v>
      </c>
      <c r="B15" s="11" t="s">
        <v>20</v>
      </c>
      <c r="C15" s="78" t="s">
        <v>47</v>
      </c>
      <c r="D15" s="79"/>
      <c r="E15" s="79"/>
      <c r="F15" s="79"/>
      <c r="G15" s="79"/>
      <c r="H15" s="80"/>
      <c r="I15" s="12"/>
      <c r="J15" s="13">
        <v>10373.78</v>
      </c>
      <c r="L15" s="24"/>
      <c r="M15" s="15"/>
      <c r="N15" s="15"/>
      <c r="O15" s="15"/>
      <c r="P15" s="15"/>
      <c r="Q15" s="15"/>
      <c r="R15" s="15"/>
      <c r="S15" s="15"/>
      <c r="T15" s="16"/>
      <c r="U15" s="16"/>
    </row>
    <row r="16" spans="1:21" s="18" customFormat="1" ht="12.75">
      <c r="A16" s="19">
        <v>38937</v>
      </c>
      <c r="B16" s="69"/>
      <c r="C16" s="66" t="s">
        <v>5</v>
      </c>
      <c r="D16" s="67"/>
      <c r="E16" s="67"/>
      <c r="F16" s="67"/>
      <c r="G16" s="67"/>
      <c r="H16" s="68"/>
      <c r="I16" s="17"/>
      <c r="J16" s="20">
        <v>17</v>
      </c>
      <c r="L16" s="21"/>
      <c r="M16" s="22"/>
      <c r="N16" s="22"/>
      <c r="O16" s="22"/>
      <c r="P16" s="22"/>
      <c r="Q16" s="22"/>
      <c r="R16" s="22"/>
      <c r="S16" s="22"/>
      <c r="T16" s="23"/>
      <c r="U16" s="23"/>
    </row>
    <row r="17" spans="1:21" s="25" customFormat="1" ht="12.75">
      <c r="A17" s="10">
        <v>38943</v>
      </c>
      <c r="B17" s="11" t="s">
        <v>21</v>
      </c>
      <c r="C17" s="78" t="s">
        <v>3</v>
      </c>
      <c r="D17" s="79"/>
      <c r="E17" s="79"/>
      <c r="F17" s="79"/>
      <c r="G17" s="79"/>
      <c r="H17" s="80"/>
      <c r="I17" s="12"/>
      <c r="J17" s="13">
        <f>SUM(I18:I25)</f>
        <v>300</v>
      </c>
      <c r="L17" s="27"/>
      <c r="M17" s="28"/>
      <c r="N17" s="28"/>
      <c r="O17" s="28"/>
      <c r="P17" s="28"/>
      <c r="Q17" s="28"/>
      <c r="R17" s="28"/>
      <c r="S17" s="28"/>
      <c r="T17" s="29"/>
      <c r="U17" s="29"/>
    </row>
    <row r="18" spans="1:21" s="25" customFormat="1" ht="12.75">
      <c r="A18" s="10"/>
      <c r="B18" s="11"/>
      <c r="C18" s="70" t="s">
        <v>43</v>
      </c>
      <c r="D18" s="71"/>
      <c r="E18" s="71"/>
      <c r="F18" s="71"/>
      <c r="G18" s="71"/>
      <c r="H18" s="72"/>
      <c r="I18" s="73">
        <v>28</v>
      </c>
      <c r="J18" s="13"/>
      <c r="L18" s="27"/>
      <c r="M18" s="28"/>
      <c r="N18" s="28"/>
      <c r="O18" s="28"/>
      <c r="P18" s="28"/>
      <c r="Q18" s="28"/>
      <c r="R18" s="28"/>
      <c r="S18" s="28"/>
      <c r="T18" s="29"/>
      <c r="U18" s="29"/>
    </row>
    <row r="19" spans="1:21" s="25" customFormat="1" ht="12.75">
      <c r="A19" s="10"/>
      <c r="B19" s="11"/>
      <c r="C19" s="70" t="s">
        <v>30</v>
      </c>
      <c r="D19" s="71"/>
      <c r="E19" s="71"/>
      <c r="F19" s="71"/>
      <c r="G19" s="71"/>
      <c r="H19" s="72"/>
      <c r="I19" s="73">
        <f>10.45+28.24+24.74+62.75</f>
        <v>126.17999999999999</v>
      </c>
      <c r="J19" s="13"/>
      <c r="L19" s="27"/>
      <c r="M19" s="28"/>
      <c r="N19" s="28"/>
      <c r="O19" s="28"/>
      <c r="P19" s="28"/>
      <c r="Q19" s="28"/>
      <c r="R19" s="28"/>
      <c r="S19" s="28"/>
      <c r="T19" s="29"/>
      <c r="U19" s="29"/>
    </row>
    <row r="20" spans="1:21" s="25" customFormat="1" ht="12.75">
      <c r="A20" s="10"/>
      <c r="B20" s="11"/>
      <c r="C20" s="70" t="s">
        <v>31</v>
      </c>
      <c r="D20" s="71"/>
      <c r="E20" s="71"/>
      <c r="F20" s="71"/>
      <c r="G20" s="71"/>
      <c r="H20" s="72"/>
      <c r="I20" s="73">
        <v>21.85</v>
      </c>
      <c r="J20" s="13"/>
      <c r="L20" s="27"/>
      <c r="M20" s="28"/>
      <c r="N20" s="28"/>
      <c r="O20" s="28"/>
      <c r="P20" s="28"/>
      <c r="Q20" s="28"/>
      <c r="R20" s="28"/>
      <c r="S20" s="28"/>
      <c r="T20" s="29"/>
      <c r="U20" s="29"/>
    </row>
    <row r="21" spans="1:21" s="25" customFormat="1" ht="12.75">
      <c r="A21" s="10"/>
      <c r="B21" s="11"/>
      <c r="C21" s="70" t="s">
        <v>32</v>
      </c>
      <c r="D21" s="71"/>
      <c r="E21" s="71"/>
      <c r="F21" s="71"/>
      <c r="G21" s="71"/>
      <c r="H21" s="72"/>
      <c r="I21" s="73">
        <f>20+20</f>
        <v>40</v>
      </c>
      <c r="J21" s="13"/>
      <c r="L21" s="27"/>
      <c r="M21" s="28"/>
      <c r="N21" s="28"/>
      <c r="O21" s="28"/>
      <c r="P21" s="28"/>
      <c r="Q21" s="28"/>
      <c r="R21" s="28"/>
      <c r="S21" s="28"/>
      <c r="T21" s="29"/>
      <c r="U21" s="29"/>
    </row>
    <row r="22" spans="1:21" s="25" customFormat="1" ht="12.75">
      <c r="A22" s="10"/>
      <c r="B22" s="11"/>
      <c r="C22" s="70" t="s">
        <v>28</v>
      </c>
      <c r="D22" s="71"/>
      <c r="E22" s="71"/>
      <c r="F22" s="71"/>
      <c r="G22" s="71"/>
      <c r="H22" s="72"/>
      <c r="I22" s="73">
        <v>12.8</v>
      </c>
      <c r="J22" s="13"/>
      <c r="L22" s="27"/>
      <c r="M22" s="28"/>
      <c r="N22" s="28"/>
      <c r="O22" s="28"/>
      <c r="P22" s="28"/>
      <c r="Q22" s="28"/>
      <c r="R22" s="28"/>
      <c r="S22" s="28"/>
      <c r="T22" s="29"/>
      <c r="U22" s="29"/>
    </row>
    <row r="23" spans="1:21" s="25" customFormat="1" ht="12.75">
      <c r="A23" s="10"/>
      <c r="B23" s="11"/>
      <c r="C23" s="70" t="s">
        <v>33</v>
      </c>
      <c r="D23" s="71"/>
      <c r="E23" s="71"/>
      <c r="F23" s="71"/>
      <c r="G23" s="71"/>
      <c r="H23" s="72"/>
      <c r="I23" s="73">
        <v>6</v>
      </c>
      <c r="J23" s="13"/>
      <c r="L23" s="27"/>
      <c r="M23" s="28"/>
      <c r="N23" s="28"/>
      <c r="O23" s="28"/>
      <c r="P23" s="28"/>
      <c r="Q23" s="28"/>
      <c r="R23" s="28"/>
      <c r="S23" s="28"/>
      <c r="T23" s="29"/>
      <c r="U23" s="29"/>
    </row>
    <row r="24" spans="1:21" s="25" customFormat="1" ht="12.75">
      <c r="A24" s="10"/>
      <c r="B24" s="11"/>
      <c r="C24" s="70" t="s">
        <v>4</v>
      </c>
      <c r="D24" s="71"/>
      <c r="E24" s="71"/>
      <c r="F24" s="71"/>
      <c r="G24" s="71"/>
      <c r="H24" s="72"/>
      <c r="I24" s="73">
        <f>18.55+17.7+11.8+17.48</f>
        <v>65.53</v>
      </c>
      <c r="J24" s="13"/>
      <c r="L24" s="27"/>
      <c r="M24" s="28"/>
      <c r="N24" s="28"/>
      <c r="O24" s="28"/>
      <c r="P24" s="28"/>
      <c r="Q24" s="28"/>
      <c r="R24" s="28"/>
      <c r="S24" s="28"/>
      <c r="T24" s="29"/>
      <c r="U24" s="29"/>
    </row>
    <row r="25" spans="1:21" s="25" customFormat="1" ht="12.75">
      <c r="A25" s="10"/>
      <c r="B25" s="11"/>
      <c r="C25" s="70" t="s">
        <v>29</v>
      </c>
      <c r="D25" s="71"/>
      <c r="E25" s="71"/>
      <c r="F25" s="71"/>
      <c r="G25" s="71"/>
      <c r="H25" s="72"/>
      <c r="I25" s="73">
        <v>-0.36</v>
      </c>
      <c r="J25" s="13"/>
      <c r="L25" s="27"/>
      <c r="M25" s="28"/>
      <c r="N25" s="28"/>
      <c r="O25" s="28"/>
      <c r="P25" s="28"/>
      <c r="Q25" s="28"/>
      <c r="R25" s="28"/>
      <c r="S25" s="28"/>
      <c r="T25" s="29"/>
      <c r="U25" s="29"/>
    </row>
    <row r="26" spans="1:21" s="25" customFormat="1" ht="12.75">
      <c r="A26" s="10">
        <v>38945</v>
      </c>
      <c r="B26" s="11" t="s">
        <v>22</v>
      </c>
      <c r="C26" s="78" t="s">
        <v>48</v>
      </c>
      <c r="D26" s="79"/>
      <c r="E26" s="79"/>
      <c r="F26" s="79"/>
      <c r="G26" s="79"/>
      <c r="H26" s="80"/>
      <c r="I26" s="12"/>
      <c r="J26" s="13">
        <v>2074.54</v>
      </c>
      <c r="L26" s="27"/>
      <c r="M26" s="28"/>
      <c r="N26" s="28"/>
      <c r="O26" s="28"/>
      <c r="P26" s="28"/>
      <c r="Q26" s="28"/>
      <c r="R26" s="28"/>
      <c r="S26" s="28"/>
      <c r="T26" s="29"/>
      <c r="U26" s="29"/>
    </row>
    <row r="27" spans="1:21" s="25" customFormat="1" ht="12.75">
      <c r="A27" s="10">
        <v>38950</v>
      </c>
      <c r="B27" s="11" t="s">
        <v>23</v>
      </c>
      <c r="C27" s="78" t="s">
        <v>3</v>
      </c>
      <c r="D27" s="79"/>
      <c r="E27" s="79"/>
      <c r="F27" s="79"/>
      <c r="G27" s="79"/>
      <c r="H27" s="80"/>
      <c r="I27" s="12"/>
      <c r="J27" s="13">
        <f>SUM(I28:I37)</f>
        <v>980</v>
      </c>
      <c r="L27" s="27"/>
      <c r="M27" s="28"/>
      <c r="N27" s="28"/>
      <c r="O27" s="28"/>
      <c r="P27" s="28"/>
      <c r="Q27" s="28"/>
      <c r="R27" s="28"/>
      <c r="S27" s="28"/>
      <c r="T27" s="29"/>
      <c r="U27" s="29"/>
    </row>
    <row r="28" spans="1:21" s="25" customFormat="1" ht="12.75">
      <c r="A28" s="10"/>
      <c r="B28" s="11"/>
      <c r="C28" s="70" t="s">
        <v>49</v>
      </c>
      <c r="D28" s="71"/>
      <c r="E28" s="71"/>
      <c r="F28" s="71"/>
      <c r="G28" s="71"/>
      <c r="H28" s="72"/>
      <c r="I28" s="73">
        <f>194.34+484.71</f>
        <v>679.05</v>
      </c>
      <c r="J28" s="13"/>
      <c r="L28" s="27"/>
      <c r="M28" s="28"/>
      <c r="N28" s="28"/>
      <c r="O28" s="28"/>
      <c r="P28" s="28"/>
      <c r="Q28" s="28"/>
      <c r="R28" s="28"/>
      <c r="S28" s="28"/>
      <c r="T28" s="29"/>
      <c r="U28" s="29"/>
    </row>
    <row r="29" spans="1:21" s="25" customFormat="1" ht="12.75">
      <c r="A29" s="10"/>
      <c r="B29" s="11"/>
      <c r="C29" s="70" t="s">
        <v>4</v>
      </c>
      <c r="D29" s="71"/>
      <c r="E29" s="71"/>
      <c r="F29" s="71"/>
      <c r="G29" s="71"/>
      <c r="H29" s="72"/>
      <c r="I29" s="73">
        <f>14.57+10.6+5.7+7.25+5.55+6+5</f>
        <v>54.67</v>
      </c>
      <c r="J29" s="13"/>
      <c r="L29" s="27"/>
      <c r="M29" s="28"/>
      <c r="N29" s="28"/>
      <c r="O29" s="28"/>
      <c r="P29" s="28"/>
      <c r="Q29" s="28"/>
      <c r="R29" s="28"/>
      <c r="S29" s="28"/>
      <c r="T29" s="29"/>
      <c r="U29" s="29"/>
    </row>
    <row r="30" spans="1:21" s="25" customFormat="1" ht="12.75">
      <c r="A30" s="10"/>
      <c r="B30" s="11"/>
      <c r="C30" s="70" t="s">
        <v>34</v>
      </c>
      <c r="D30" s="71"/>
      <c r="E30" s="71" t="s">
        <v>50</v>
      </c>
      <c r="F30" s="71"/>
      <c r="G30" s="71"/>
      <c r="H30" s="72"/>
      <c r="I30" s="73">
        <f>14.09+13.83+14.09+14.09+14.09+10.4</f>
        <v>80.59000000000002</v>
      </c>
      <c r="J30" s="13"/>
      <c r="L30" s="27"/>
      <c r="M30" s="28"/>
      <c r="N30" s="28"/>
      <c r="O30" s="28"/>
      <c r="P30" s="28"/>
      <c r="Q30" s="28"/>
      <c r="R30" s="28"/>
      <c r="S30" s="28"/>
      <c r="T30" s="29"/>
      <c r="U30" s="29"/>
    </row>
    <row r="31" spans="1:21" s="25" customFormat="1" ht="12.75">
      <c r="A31" s="10"/>
      <c r="B31" s="11"/>
      <c r="C31" s="70" t="s">
        <v>51</v>
      </c>
      <c r="D31" s="71"/>
      <c r="E31" s="71"/>
      <c r="F31" s="71"/>
      <c r="G31" s="71"/>
      <c r="H31" s="72"/>
      <c r="I31" s="73">
        <v>35</v>
      </c>
      <c r="J31" s="13"/>
      <c r="L31" s="27"/>
      <c r="M31" s="28"/>
      <c r="N31" s="28"/>
      <c r="O31" s="28"/>
      <c r="P31" s="28"/>
      <c r="Q31" s="28"/>
      <c r="R31" s="28"/>
      <c r="S31" s="28"/>
      <c r="T31" s="29"/>
      <c r="U31" s="29"/>
    </row>
    <row r="32" spans="1:21" s="25" customFormat="1" ht="12.75">
      <c r="A32" s="10"/>
      <c r="B32" s="11"/>
      <c r="C32" s="70" t="s">
        <v>35</v>
      </c>
      <c r="D32" s="71"/>
      <c r="E32" s="71"/>
      <c r="F32" s="71"/>
      <c r="G32" s="71"/>
      <c r="H32" s="72"/>
      <c r="I32" s="73">
        <v>9</v>
      </c>
      <c r="J32" s="13"/>
      <c r="L32" s="27"/>
      <c r="M32" s="28"/>
      <c r="N32" s="28"/>
      <c r="O32" s="28"/>
      <c r="P32" s="28"/>
      <c r="Q32" s="28"/>
      <c r="R32" s="28"/>
      <c r="S32" s="28"/>
      <c r="T32" s="29"/>
      <c r="U32" s="29"/>
    </row>
    <row r="33" spans="1:21" s="25" customFormat="1" ht="12.75">
      <c r="A33" s="10"/>
      <c r="B33" s="11"/>
      <c r="C33" s="70" t="s">
        <v>52</v>
      </c>
      <c r="D33" s="71"/>
      <c r="E33" s="71"/>
      <c r="F33" s="71"/>
      <c r="G33" s="71"/>
      <c r="H33" s="72"/>
      <c r="I33" s="73">
        <f>20.1+20</f>
        <v>40.1</v>
      </c>
      <c r="J33" s="13"/>
      <c r="L33" s="27"/>
      <c r="M33" s="28"/>
      <c r="N33" s="28"/>
      <c r="O33" s="28"/>
      <c r="P33" s="28"/>
      <c r="Q33" s="28"/>
      <c r="R33" s="28"/>
      <c r="S33" s="28"/>
      <c r="T33" s="29"/>
      <c r="U33" s="29"/>
    </row>
    <row r="34" spans="1:21" s="25" customFormat="1" ht="12.75">
      <c r="A34" s="10"/>
      <c r="B34" s="11"/>
      <c r="C34" s="70" t="s">
        <v>53</v>
      </c>
      <c r="D34" s="71"/>
      <c r="E34" s="71"/>
      <c r="F34" s="71"/>
      <c r="G34" s="71"/>
      <c r="H34" s="72"/>
      <c r="I34" s="73">
        <v>5</v>
      </c>
      <c r="J34" s="13"/>
      <c r="L34" s="27"/>
      <c r="M34" s="28"/>
      <c r="N34" s="28"/>
      <c r="O34" s="28"/>
      <c r="P34" s="28"/>
      <c r="Q34" s="28"/>
      <c r="R34" s="28"/>
      <c r="S34" s="28"/>
      <c r="T34" s="29"/>
      <c r="U34" s="29"/>
    </row>
    <row r="35" spans="1:21" s="25" customFormat="1" ht="12.75">
      <c r="A35" s="10"/>
      <c r="B35" s="11"/>
      <c r="C35" s="70" t="s">
        <v>30</v>
      </c>
      <c r="D35" s="71"/>
      <c r="E35" s="71"/>
      <c r="F35" s="71"/>
      <c r="G35" s="71"/>
      <c r="H35" s="72"/>
      <c r="I35" s="73">
        <f>12.76+16.54+14+23+9.82</f>
        <v>76.12</v>
      </c>
      <c r="J35" s="13"/>
      <c r="L35" s="27"/>
      <c r="M35" s="28"/>
      <c r="N35" s="28"/>
      <c r="O35" s="28"/>
      <c r="P35" s="28"/>
      <c r="Q35" s="28"/>
      <c r="R35" s="28"/>
      <c r="S35" s="28"/>
      <c r="T35" s="29"/>
      <c r="U35" s="29"/>
    </row>
    <row r="36" spans="1:21" s="25" customFormat="1" ht="12.75">
      <c r="A36" s="10"/>
      <c r="B36" s="11"/>
      <c r="C36" s="70" t="s">
        <v>28</v>
      </c>
      <c r="D36" s="71"/>
      <c r="E36" s="71"/>
      <c r="F36" s="71"/>
      <c r="G36" s="71"/>
      <c r="H36" s="72"/>
      <c r="I36" s="73">
        <v>10</v>
      </c>
      <c r="J36" s="13"/>
      <c r="L36" s="27"/>
      <c r="M36" s="28"/>
      <c r="N36" s="28"/>
      <c r="O36" s="28"/>
      <c r="P36" s="28"/>
      <c r="Q36" s="28"/>
      <c r="R36" s="28"/>
      <c r="S36" s="28"/>
      <c r="T36" s="29"/>
      <c r="U36" s="29"/>
    </row>
    <row r="37" spans="1:21" s="25" customFormat="1" ht="13.5" customHeight="1">
      <c r="A37" s="10"/>
      <c r="B37" s="11"/>
      <c r="C37" s="70" t="s">
        <v>29</v>
      </c>
      <c r="D37" s="71"/>
      <c r="E37" s="71"/>
      <c r="F37" s="71"/>
      <c r="G37" s="71"/>
      <c r="H37" s="72"/>
      <c r="I37" s="73">
        <v>-9.53</v>
      </c>
      <c r="J37" s="13"/>
      <c r="L37" s="27"/>
      <c r="M37" s="28"/>
      <c r="N37" s="28"/>
      <c r="O37" s="28"/>
      <c r="P37" s="28"/>
      <c r="Q37" s="28"/>
      <c r="R37" s="28"/>
      <c r="S37" s="28"/>
      <c r="T37" s="29"/>
      <c r="U37" s="29"/>
    </row>
    <row r="38" spans="1:21" s="25" customFormat="1" ht="12.75">
      <c r="A38" s="10">
        <v>38952</v>
      </c>
      <c r="B38" s="11" t="s">
        <v>24</v>
      </c>
      <c r="C38" s="78" t="s">
        <v>3</v>
      </c>
      <c r="D38" s="79"/>
      <c r="E38" s="79"/>
      <c r="F38" s="79"/>
      <c r="G38" s="79"/>
      <c r="H38" s="80"/>
      <c r="I38" s="12"/>
      <c r="J38" s="13">
        <f>SUM(I39:I43)</f>
        <v>400</v>
      </c>
      <c r="L38" s="27"/>
      <c r="M38" s="28"/>
      <c r="N38" s="28"/>
      <c r="O38" s="28"/>
      <c r="P38" s="28"/>
      <c r="Q38" s="28"/>
      <c r="R38" s="28"/>
      <c r="S38" s="28"/>
      <c r="T38" s="29"/>
      <c r="U38" s="29"/>
    </row>
    <row r="39" spans="1:21" s="25" customFormat="1" ht="12.75">
      <c r="A39" s="10"/>
      <c r="B39" s="11"/>
      <c r="C39" s="70" t="s">
        <v>36</v>
      </c>
      <c r="D39" s="71"/>
      <c r="E39" s="71"/>
      <c r="F39" s="71"/>
      <c r="G39" s="71"/>
      <c r="H39" s="72"/>
      <c r="I39" s="73">
        <f>102.5+15.66+91.19</f>
        <v>209.35</v>
      </c>
      <c r="J39" s="13"/>
      <c r="L39" s="27"/>
      <c r="M39" s="28"/>
      <c r="N39" s="28"/>
      <c r="O39" s="28"/>
      <c r="P39" s="28"/>
      <c r="Q39" s="28"/>
      <c r="R39" s="28"/>
      <c r="S39" s="28"/>
      <c r="T39" s="29"/>
      <c r="U39" s="29"/>
    </row>
    <row r="40" spans="1:21" s="25" customFormat="1" ht="12.75">
      <c r="A40" s="10"/>
      <c r="B40" s="11"/>
      <c r="C40" s="70" t="s">
        <v>54</v>
      </c>
      <c r="D40" s="71"/>
      <c r="E40" s="71"/>
      <c r="F40" s="71"/>
      <c r="G40" s="71"/>
      <c r="H40" s="72"/>
      <c r="I40" s="73">
        <f>92+15.3</f>
        <v>107.3</v>
      </c>
      <c r="J40" s="13"/>
      <c r="L40" s="27"/>
      <c r="M40" s="28"/>
      <c r="N40" s="28"/>
      <c r="O40" s="28"/>
      <c r="P40" s="28"/>
      <c r="Q40" s="28"/>
      <c r="R40" s="28"/>
      <c r="S40" s="28"/>
      <c r="T40" s="29"/>
      <c r="U40" s="29"/>
    </row>
    <row r="41" spans="1:21" s="25" customFormat="1" ht="12.75">
      <c r="A41" s="10"/>
      <c r="B41" s="11"/>
      <c r="C41" s="70" t="s">
        <v>55</v>
      </c>
      <c r="D41" s="71"/>
      <c r="E41" s="71"/>
      <c r="F41" s="71"/>
      <c r="G41" s="71"/>
      <c r="H41" s="72"/>
      <c r="I41" s="73">
        <v>15</v>
      </c>
      <c r="J41" s="13"/>
      <c r="L41" s="27"/>
      <c r="M41" s="28"/>
      <c r="N41" s="28"/>
      <c r="O41" s="28"/>
      <c r="P41" s="28"/>
      <c r="Q41" s="28"/>
      <c r="R41" s="28"/>
      <c r="S41" s="28"/>
      <c r="T41" s="29"/>
      <c r="U41" s="29"/>
    </row>
    <row r="42" spans="1:21" s="25" customFormat="1" ht="12.75">
      <c r="A42" s="10"/>
      <c r="B42" s="11"/>
      <c r="C42" s="70" t="s">
        <v>28</v>
      </c>
      <c r="D42" s="71"/>
      <c r="E42" s="71"/>
      <c r="F42" s="71"/>
      <c r="G42" s="71"/>
      <c r="H42" s="72"/>
      <c r="I42" s="73">
        <f>10+20+13.5+21.6</f>
        <v>65.1</v>
      </c>
      <c r="J42" s="13"/>
      <c r="L42" s="27"/>
      <c r="M42" s="28"/>
      <c r="N42" s="28"/>
      <c r="O42" s="28"/>
      <c r="P42" s="28"/>
      <c r="Q42" s="28"/>
      <c r="R42" s="28"/>
      <c r="S42" s="28"/>
      <c r="T42" s="29"/>
      <c r="U42" s="29"/>
    </row>
    <row r="43" spans="1:21" s="25" customFormat="1" ht="12.75">
      <c r="A43" s="10"/>
      <c r="B43" s="11"/>
      <c r="C43" s="70" t="s">
        <v>37</v>
      </c>
      <c r="D43" s="71"/>
      <c r="E43" s="71"/>
      <c r="F43" s="71"/>
      <c r="G43" s="71"/>
      <c r="H43" s="72"/>
      <c r="I43" s="73">
        <v>3.25</v>
      </c>
      <c r="J43" s="13"/>
      <c r="L43" s="27"/>
      <c r="M43" s="28"/>
      <c r="N43" s="28"/>
      <c r="O43" s="28"/>
      <c r="P43" s="28"/>
      <c r="Q43" s="28"/>
      <c r="R43" s="28"/>
      <c r="S43" s="28"/>
      <c r="T43" s="29"/>
      <c r="U43" s="29"/>
    </row>
    <row r="44" spans="1:21" s="25" customFormat="1" ht="12.75">
      <c r="A44" s="10">
        <v>38957</v>
      </c>
      <c r="B44" s="11" t="s">
        <v>25</v>
      </c>
      <c r="C44" s="78" t="s">
        <v>45</v>
      </c>
      <c r="D44" s="79"/>
      <c r="E44" s="79"/>
      <c r="F44" s="79"/>
      <c r="G44" s="79"/>
      <c r="H44" s="80"/>
      <c r="I44" s="12"/>
      <c r="J44" s="13">
        <f>146.69+296.01</f>
        <v>442.7</v>
      </c>
      <c r="L44" s="27"/>
      <c r="M44" s="28"/>
      <c r="N44" s="28"/>
      <c r="O44" s="28"/>
      <c r="P44" s="28"/>
      <c r="Q44" s="28"/>
      <c r="R44" s="28"/>
      <c r="S44" s="28"/>
      <c r="T44" s="29"/>
      <c r="U44" s="29"/>
    </row>
    <row r="45" spans="1:21" s="25" customFormat="1" ht="12.75">
      <c r="A45" s="10">
        <v>38959</v>
      </c>
      <c r="B45" s="11" t="s">
        <v>26</v>
      </c>
      <c r="C45" s="78" t="s">
        <v>56</v>
      </c>
      <c r="D45" s="79"/>
      <c r="E45" s="79"/>
      <c r="F45" s="79"/>
      <c r="G45" s="79"/>
      <c r="H45" s="80"/>
      <c r="I45" s="12"/>
      <c r="J45" s="13">
        <f>98.88+11.63+539.04+1032.64+190.4</f>
        <v>1872.5900000000001</v>
      </c>
      <c r="L45" s="27"/>
      <c r="M45" s="28"/>
      <c r="N45" s="28"/>
      <c r="O45" s="28"/>
      <c r="P45" s="28"/>
      <c r="Q45" s="28"/>
      <c r="R45" s="28"/>
      <c r="S45" s="28"/>
      <c r="T45" s="29"/>
      <c r="U45" s="29"/>
    </row>
    <row r="46" spans="1:21" s="41" customFormat="1" ht="12.75">
      <c r="A46" s="33"/>
      <c r="B46" s="34"/>
      <c r="C46" s="81"/>
      <c r="D46" s="81"/>
      <c r="E46" s="81"/>
      <c r="F46" s="81"/>
      <c r="G46" s="81"/>
      <c r="H46" s="81"/>
      <c r="I46" s="35"/>
      <c r="J46" s="36"/>
      <c r="K46" s="37"/>
      <c r="L46" s="38"/>
      <c r="M46" s="39"/>
      <c r="N46" s="39"/>
      <c r="O46" s="39"/>
      <c r="P46" s="39"/>
      <c r="Q46" s="39"/>
      <c r="R46" s="39"/>
      <c r="S46" s="39"/>
      <c r="T46" s="39"/>
      <c r="U46" s="40"/>
    </row>
    <row r="47" spans="1:10" s="41" customFormat="1" ht="13.5" thickBot="1">
      <c r="A47" s="42" t="s">
        <v>6</v>
      </c>
      <c r="B47" s="43"/>
      <c r="C47" s="43"/>
      <c r="D47" s="43"/>
      <c r="E47" s="43"/>
      <c r="F47" s="43"/>
      <c r="G47" s="43"/>
      <c r="H47" s="43"/>
      <c r="I47" s="44"/>
      <c r="J47" s="45">
        <f>SUM(J6:J46)</f>
        <v>19847.620000000003</v>
      </c>
    </row>
    <row r="48" s="41" customFormat="1" ht="13.5" thickBot="1">
      <c r="J48" s="30"/>
    </row>
    <row r="49" spans="1:12" s="30" customFormat="1" ht="18.75" thickBot="1">
      <c r="A49" s="82" t="s">
        <v>7</v>
      </c>
      <c r="B49" s="83"/>
      <c r="C49" s="83"/>
      <c r="D49" s="83"/>
      <c r="E49" s="83"/>
      <c r="F49" s="83"/>
      <c r="G49" s="83"/>
      <c r="H49" s="83"/>
      <c r="I49" s="83"/>
      <c r="J49" s="84"/>
      <c r="L49" s="46"/>
    </row>
    <row r="50" spans="1:12" s="47" customFormat="1" ht="13.5" thickBot="1">
      <c r="A50" s="41"/>
      <c r="B50" s="41"/>
      <c r="C50" s="41"/>
      <c r="D50" s="41"/>
      <c r="E50" s="41"/>
      <c r="F50" s="41"/>
      <c r="G50" s="41"/>
      <c r="H50" s="41"/>
      <c r="I50" s="41"/>
      <c r="J50" s="30"/>
      <c r="L50" s="46"/>
    </row>
    <row r="51" spans="1:12" s="30" customFormat="1" ht="12.75">
      <c r="A51" s="48" t="s">
        <v>8</v>
      </c>
      <c r="B51" s="49"/>
      <c r="C51" s="49"/>
      <c r="D51" s="49"/>
      <c r="E51" s="49"/>
      <c r="F51" s="49"/>
      <c r="G51" s="49"/>
      <c r="H51" s="49"/>
      <c r="I51" s="49"/>
      <c r="J51" s="50">
        <v>11868.24</v>
      </c>
      <c r="L51" s="46"/>
    </row>
    <row r="52" spans="1:10" s="30" customFormat="1" ht="12.75">
      <c r="A52" s="51"/>
      <c r="B52" s="52"/>
      <c r="C52" s="52"/>
      <c r="D52" s="52"/>
      <c r="E52" s="52"/>
      <c r="F52" s="52"/>
      <c r="G52" s="52"/>
      <c r="H52" s="52"/>
      <c r="I52" s="52"/>
      <c r="J52" s="53"/>
    </row>
    <row r="53" spans="1:10" s="30" customFormat="1" ht="12.75">
      <c r="A53" s="54" t="s">
        <v>9</v>
      </c>
      <c r="B53" s="52"/>
      <c r="C53" s="52"/>
      <c r="D53" s="52"/>
      <c r="E53" s="52"/>
      <c r="F53" s="52"/>
      <c r="G53" s="52"/>
      <c r="H53" s="52"/>
      <c r="I53" s="52"/>
      <c r="J53" s="55">
        <f>19758.96+988.61</f>
        <v>20747.57</v>
      </c>
    </row>
    <row r="54" spans="1:10" s="32" customFormat="1" ht="12.75">
      <c r="A54" s="51"/>
      <c r="B54" s="52"/>
      <c r="C54" s="52"/>
      <c r="D54" s="52"/>
      <c r="E54" s="52"/>
      <c r="F54" s="52"/>
      <c r="G54" s="52"/>
      <c r="H54" s="52"/>
      <c r="I54" s="52"/>
      <c r="J54" s="53"/>
    </row>
    <row r="55" spans="1:11" s="32" customFormat="1" ht="12.75">
      <c r="A55" s="56" t="s">
        <v>10</v>
      </c>
      <c r="B55" s="52"/>
      <c r="C55" s="52"/>
      <c r="D55" s="52"/>
      <c r="E55" s="52"/>
      <c r="F55" s="52"/>
      <c r="G55" s="52"/>
      <c r="H55" s="52"/>
      <c r="I55" s="52"/>
      <c r="J55" s="57">
        <f>-J47</f>
        <v>-19847.620000000003</v>
      </c>
      <c r="K55" s="58"/>
    </row>
    <row r="56" spans="1:10" s="32" customFormat="1" ht="13.5" thickBot="1">
      <c r="A56" s="42"/>
      <c r="B56" s="43"/>
      <c r="C56" s="43"/>
      <c r="D56" s="43"/>
      <c r="E56" s="43"/>
      <c r="F56" s="43"/>
      <c r="G56" s="43"/>
      <c r="H56" s="43"/>
      <c r="I56" s="43"/>
      <c r="J56" s="59"/>
    </row>
    <row r="57" spans="1:10" s="32" customFormat="1" ht="13.5" thickBot="1">
      <c r="A57" s="42" t="s">
        <v>11</v>
      </c>
      <c r="B57" s="43"/>
      <c r="C57" s="43"/>
      <c r="D57" s="43"/>
      <c r="E57" s="43"/>
      <c r="F57" s="43"/>
      <c r="G57" s="43"/>
      <c r="H57" s="43"/>
      <c r="I57" s="43"/>
      <c r="J57" s="60">
        <f>J51+J53+J55</f>
        <v>12768.189999999995</v>
      </c>
    </row>
    <row r="58" spans="1:10" s="32" customFormat="1" ht="13.5" thickBot="1">
      <c r="A58" s="41"/>
      <c r="B58" s="41"/>
      <c r="C58" s="41"/>
      <c r="D58" s="41"/>
      <c r="E58" s="41"/>
      <c r="F58" s="41"/>
      <c r="G58" s="41"/>
      <c r="H58" s="41"/>
      <c r="I58" s="41"/>
      <c r="J58" s="30"/>
    </row>
    <row r="59" spans="1:10" s="41" customFormat="1" ht="13.5" thickBot="1">
      <c r="A59" s="85" t="s">
        <v>12</v>
      </c>
      <c r="B59" s="86"/>
      <c r="C59" s="86"/>
      <c r="D59" s="86"/>
      <c r="E59" s="86"/>
      <c r="F59" s="86"/>
      <c r="G59" s="86"/>
      <c r="H59" s="87"/>
      <c r="J59" s="30"/>
    </row>
    <row r="60" spans="1:18" s="41" customFormat="1" ht="12.75">
      <c r="A60" s="11" t="s">
        <v>15</v>
      </c>
      <c r="B60" s="78" t="s">
        <v>39</v>
      </c>
      <c r="C60" s="79"/>
      <c r="D60" s="79"/>
      <c r="E60" s="79"/>
      <c r="F60" s="79"/>
      <c r="G60" s="80"/>
      <c r="H60" s="13">
        <v>817.86</v>
      </c>
      <c r="I60" s="61"/>
      <c r="J60" s="26"/>
      <c r="K60" s="31"/>
      <c r="L60" s="31"/>
      <c r="M60" s="31"/>
      <c r="N60" s="31"/>
      <c r="O60" s="31"/>
      <c r="P60" s="31"/>
      <c r="Q60" s="46"/>
      <c r="R60" s="46"/>
    </row>
    <row r="61" spans="1:18" s="41" customFormat="1" ht="13.5" customHeight="1">
      <c r="A61" s="11" t="s">
        <v>16</v>
      </c>
      <c r="B61" s="78" t="s">
        <v>40</v>
      </c>
      <c r="C61" s="79"/>
      <c r="D61" s="79"/>
      <c r="E61" s="79"/>
      <c r="F61" s="79"/>
      <c r="G61" s="80"/>
      <c r="H61" s="13">
        <v>525</v>
      </c>
      <c r="I61" s="61"/>
      <c r="J61" s="26"/>
      <c r="K61" s="26"/>
      <c r="L61" s="26"/>
      <c r="M61" s="26"/>
      <c r="N61" s="26"/>
      <c r="O61" s="26"/>
      <c r="P61" s="26"/>
      <c r="Q61" s="46"/>
      <c r="R61" s="46"/>
    </row>
    <row r="62" spans="1:18" s="41" customFormat="1" ht="12.75">
      <c r="A62" s="11" t="s">
        <v>17</v>
      </c>
      <c r="B62" s="78" t="s">
        <v>41</v>
      </c>
      <c r="C62" s="79"/>
      <c r="D62" s="79"/>
      <c r="E62" s="79"/>
      <c r="F62" s="79"/>
      <c r="G62" s="80"/>
      <c r="H62" s="13">
        <v>1440</v>
      </c>
      <c r="I62" s="61"/>
      <c r="J62" s="26"/>
      <c r="K62" s="26"/>
      <c r="L62" s="26"/>
      <c r="M62" s="26"/>
      <c r="N62" s="26"/>
      <c r="O62" s="26"/>
      <c r="P62" s="26"/>
      <c r="Q62" s="46"/>
      <c r="R62" s="46"/>
    </row>
    <row r="63" spans="1:18" s="41" customFormat="1" ht="12.75">
      <c r="A63" s="11" t="s">
        <v>19</v>
      </c>
      <c r="B63" s="78" t="s">
        <v>3</v>
      </c>
      <c r="C63" s="79"/>
      <c r="D63" s="79"/>
      <c r="E63" s="79"/>
      <c r="F63" s="79"/>
      <c r="G63" s="80"/>
      <c r="H63" s="13">
        <v>600</v>
      </c>
      <c r="I63" s="62"/>
      <c r="J63" s="26"/>
      <c r="K63" s="62"/>
      <c r="L63" s="62"/>
      <c r="M63" s="62"/>
      <c r="N63" s="62"/>
      <c r="O63" s="62"/>
      <c r="P63" s="62"/>
      <c r="Q63" s="62"/>
      <c r="R63" s="62"/>
    </row>
    <row r="64" spans="1:18" s="41" customFormat="1" ht="12.75">
      <c r="A64" s="11" t="s">
        <v>20</v>
      </c>
      <c r="B64" s="78" t="s">
        <v>42</v>
      </c>
      <c r="C64" s="79"/>
      <c r="D64" s="79"/>
      <c r="E64" s="79"/>
      <c r="F64" s="79"/>
      <c r="G64" s="80"/>
      <c r="H64" s="13">
        <v>10373.78</v>
      </c>
      <c r="I64" s="62"/>
      <c r="J64" s="26"/>
      <c r="K64" s="62"/>
      <c r="L64" s="62"/>
      <c r="M64" s="62"/>
      <c r="N64" s="62"/>
      <c r="O64" s="62"/>
      <c r="P64" s="62"/>
      <c r="Q64" s="62"/>
      <c r="R64" s="62"/>
    </row>
    <row r="65" spans="1:18" s="41" customFormat="1" ht="12.75">
      <c r="A65" s="11" t="s">
        <v>21</v>
      </c>
      <c r="B65" s="78" t="s">
        <v>3</v>
      </c>
      <c r="C65" s="79"/>
      <c r="D65" s="79"/>
      <c r="E65" s="79"/>
      <c r="F65" s="79"/>
      <c r="G65" s="80"/>
      <c r="H65" s="13">
        <v>300</v>
      </c>
      <c r="I65" s="62"/>
      <c r="J65" s="26"/>
      <c r="K65" s="62"/>
      <c r="L65" s="62"/>
      <c r="M65" s="62"/>
      <c r="N65" s="62"/>
      <c r="O65" s="62"/>
      <c r="P65" s="62"/>
      <c r="Q65" s="62"/>
      <c r="R65" s="62"/>
    </row>
    <row r="66" spans="1:18" s="41" customFormat="1" ht="12.75">
      <c r="A66" s="11" t="s">
        <v>22</v>
      </c>
      <c r="B66" s="78" t="s">
        <v>44</v>
      </c>
      <c r="C66" s="79"/>
      <c r="D66" s="79"/>
      <c r="E66" s="79"/>
      <c r="F66" s="79"/>
      <c r="G66" s="80"/>
      <c r="H66" s="13">
        <v>2074.54</v>
      </c>
      <c r="I66" s="62"/>
      <c r="J66" s="26"/>
      <c r="K66" s="62"/>
      <c r="L66" s="62"/>
      <c r="M66" s="62"/>
      <c r="N66" s="62"/>
      <c r="O66" s="62"/>
      <c r="P66" s="62"/>
      <c r="Q66" s="62"/>
      <c r="R66" s="62"/>
    </row>
    <row r="67" spans="1:18" s="41" customFormat="1" ht="12.75">
      <c r="A67" s="11" t="s">
        <v>23</v>
      </c>
      <c r="B67" s="78" t="s">
        <v>3</v>
      </c>
      <c r="C67" s="79"/>
      <c r="D67" s="79"/>
      <c r="E67" s="79"/>
      <c r="F67" s="79"/>
      <c r="G67" s="80"/>
      <c r="H67" s="13">
        <v>980</v>
      </c>
      <c r="I67" s="62"/>
      <c r="J67" s="26"/>
      <c r="K67" s="62"/>
      <c r="L67" s="62"/>
      <c r="M67" s="62"/>
      <c r="N67" s="62"/>
      <c r="O67" s="62"/>
      <c r="P67" s="62"/>
      <c r="Q67" s="62"/>
      <c r="R67" s="62"/>
    </row>
    <row r="68" spans="1:18" s="41" customFormat="1" ht="12.75">
      <c r="A68" s="11" t="s">
        <v>24</v>
      </c>
      <c r="B68" s="78" t="s">
        <v>3</v>
      </c>
      <c r="C68" s="79"/>
      <c r="D68" s="79"/>
      <c r="E68" s="79"/>
      <c r="F68" s="79"/>
      <c r="G68" s="80"/>
      <c r="H68" s="13">
        <v>400</v>
      </c>
      <c r="I68" s="62"/>
      <c r="J68" s="26"/>
      <c r="K68" s="62"/>
      <c r="L68" s="62"/>
      <c r="M68" s="62"/>
      <c r="N68" s="62"/>
      <c r="O68" s="62"/>
      <c r="P68" s="62"/>
      <c r="Q68" s="62"/>
      <c r="R68" s="62"/>
    </row>
    <row r="69" spans="1:18" s="41" customFormat="1" ht="12.75">
      <c r="A69" s="11" t="s">
        <v>25</v>
      </c>
      <c r="B69" s="78" t="s">
        <v>45</v>
      </c>
      <c r="C69" s="79"/>
      <c r="D69" s="79"/>
      <c r="E69" s="79"/>
      <c r="F69" s="79"/>
      <c r="G69" s="80"/>
      <c r="H69" s="13">
        <v>442.7</v>
      </c>
      <c r="I69" s="62"/>
      <c r="J69" s="26"/>
      <c r="K69" s="62"/>
      <c r="L69" s="62"/>
      <c r="M69" s="62"/>
      <c r="N69" s="62"/>
      <c r="O69" s="62"/>
      <c r="P69" s="62"/>
      <c r="Q69" s="62"/>
      <c r="R69" s="62"/>
    </row>
    <row r="70" spans="1:18" s="41" customFormat="1" ht="13.5" thickBot="1">
      <c r="A70" s="11" t="s">
        <v>26</v>
      </c>
      <c r="B70" s="78" t="s">
        <v>56</v>
      </c>
      <c r="C70" s="79"/>
      <c r="D70" s="79"/>
      <c r="E70" s="79"/>
      <c r="F70" s="79"/>
      <c r="G70" s="80"/>
      <c r="H70" s="13">
        <v>1872.59</v>
      </c>
      <c r="I70" s="62"/>
      <c r="J70" s="26"/>
      <c r="K70" s="62"/>
      <c r="L70" s="62"/>
      <c r="M70" s="62"/>
      <c r="N70" s="62"/>
      <c r="O70" s="62"/>
      <c r="P70" s="62"/>
      <c r="Q70" s="62"/>
      <c r="R70" s="62"/>
    </row>
    <row r="71" spans="1:10" s="41" customFormat="1" ht="13.5" thickBot="1">
      <c r="A71" s="75" t="s">
        <v>13</v>
      </c>
      <c r="B71" s="76"/>
      <c r="C71" s="76"/>
      <c r="D71" s="76"/>
      <c r="E71" s="76"/>
      <c r="F71" s="76"/>
      <c r="G71" s="77"/>
      <c r="H71" s="63">
        <f>SUM(H60:H70)</f>
        <v>19826.47</v>
      </c>
      <c r="J71" s="64"/>
    </row>
    <row r="72" spans="7:10" s="41" customFormat="1" ht="12.75">
      <c r="G72" s="65"/>
      <c r="J72" s="30"/>
    </row>
    <row r="73" s="41" customFormat="1" ht="12.75">
      <c r="J73" s="30"/>
    </row>
  </sheetData>
  <mergeCells count="28">
    <mergeCell ref="C9:H9"/>
    <mergeCell ref="C10:H10"/>
    <mergeCell ref="C2:I2"/>
    <mergeCell ref="C6:H6"/>
    <mergeCell ref="C7:H7"/>
    <mergeCell ref="C8:H8"/>
    <mergeCell ref="B61:G61"/>
    <mergeCell ref="B62:G62"/>
    <mergeCell ref="B63:G63"/>
    <mergeCell ref="C15:H15"/>
    <mergeCell ref="C44:H44"/>
    <mergeCell ref="C45:H45"/>
    <mergeCell ref="C17:H17"/>
    <mergeCell ref="C26:H26"/>
    <mergeCell ref="C27:H27"/>
    <mergeCell ref="C38:H38"/>
    <mergeCell ref="C46:H46"/>
    <mergeCell ref="A49:J49"/>
    <mergeCell ref="A59:H59"/>
    <mergeCell ref="B60:G60"/>
    <mergeCell ref="A71:G71"/>
    <mergeCell ref="B64:G64"/>
    <mergeCell ref="B65:G65"/>
    <mergeCell ref="B66:G66"/>
    <mergeCell ref="B67:G67"/>
    <mergeCell ref="B68:G68"/>
    <mergeCell ref="B69:G69"/>
    <mergeCell ref="B70:G7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2007-02-08T21:20:59Z</cp:lastPrinted>
  <dcterms:created xsi:type="dcterms:W3CDTF">2006-10-01T22:06:14Z</dcterms:created>
  <dcterms:modified xsi:type="dcterms:W3CDTF">2007-10-03T12:57:39Z</dcterms:modified>
  <cp:category/>
  <cp:version/>
  <cp:contentType/>
  <cp:contentStatus/>
</cp:coreProperties>
</file>